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EFA62181-E5D0-4925-8605-33902498A26E}"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14" l="1"/>
  <c r="U7" i="14"/>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4"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8" i="2" l="1"/>
  <c r="AN22" i="2"/>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<sst xmlns="http://schemas.openxmlformats.org/spreadsheetml/2006/main" count="375" uniqueCount="121">
  <si>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</si>
  <si>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</si>
  <si>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</si>
  <si>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</si>
  <si>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</si>
  <si>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</si>
  <si>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</si>
  <si>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</si>
  <si>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</si>
  <si>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</si>
  <si>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</si>
  <si>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</si>
  <si>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</si>
  <si>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</si>
  <si>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</si>
  <si>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</si>
  <si>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</si>
  <si>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</si>
  <si>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</si>
  <si>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</si>
  <si>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</si>
  <si>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</si>
  <si>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</si>
  <si>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</si>
  <si>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</si>
  <si>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</si>
  <si>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</si>
  <si>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</si>
  <si>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</si>
  <si>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</si>
  <si>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</si>
  <si>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</si>
  <si>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</si>
  <si>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</si>
  <si>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</si>
  <si>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</si>
  <si>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</si>
  <si>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</si>
  <si>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</si>
  <si>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</si>
  <si>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</si>
  <si>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</si>
  <si>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</si>
  <si>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</si>
  <si>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</si>
  <si>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</si>
  <si>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</si>
  <si>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</si>
  <si>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</si>
  <si>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</si>
  <si>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</si>
  <si>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</si>
  <si>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</si>
  <si>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</si>
  <si>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</si>
  <si>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</si>
  <si>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</si>
  <si>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</si>
  <si>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</si>
  <si>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</si>
  <si>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</si>
  <si>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</si>
  <si>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</si>
  <si>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</si>
  <si>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</si>
  <si>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</si>
  <si>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</si>
  <si>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</si>
  <si>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</si>
  <si>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</si>
  <si>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</si>
  <si>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</si>
  <si>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</si>
  <si>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</si>
  <si>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</si>
  <si>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</si>
  <si>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</si>
  <si>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</si>
  <si>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</si>
  <si>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</si>
  <si>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</si>
  <si>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</si>
  <si>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</si>
  <si>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</si>
  <si>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</si>
  <si>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</si>
  <si>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</si>
  <si>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</si>
  <si>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</si>
  <si>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</si>
  <si>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</si>
  <si>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</si>
  <si>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</si>
  <si>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</si>
  <si>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</si>
  <si>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</si>
  <si>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</si>
  <si>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</si>
  <si>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</si>
  <si>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</si>
  <si>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</si>
  <si>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</si>
  <si>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</si>
  <si>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</si>
  <si>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</si>
  <si>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r>
      <t xml:space="preserve">KẾT QUẢ TEST CHẤT MA TÚY TRONG CƠ THỂ
</t>
    </r>
    <r>
      <rPr>
        <i/>
        <sz val="14"/>
        <color theme="1"/>
        <rFont val="Times New Roman"/>
        <family val="1"/>
      </rPr>
      <t>(Từ ngày 31/12/2024 đến ngày 01/01/2025)</t>
    </r>
  </si>
  <si>
    <t>Tổng số người Test từ 15/10/2024 đến ngày 30/12/2024</t>
  </si>
  <si>
    <t>Tổng số lượt Test từ 15/10/2024 đến ngày 30/12/2024</t>
  </si>
  <si>
    <t>Số Test trong ngày 31/12/2024</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</si>
  <si>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31/12/2024 đến ngày 01/01/2025)</t>
    </r>
  </si>
  <si>
    <t>Số liệu ngày 31/12/2024</t>
  </si>
  <si>
    <t>Số hiện hành 
đến ngày 01/01/2025</t>
  </si>
  <si>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31/12/2024 đến ngày 01/01/2025)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</si>
  <si>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31/12/2024 đến ngày 01/01/2025)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</si>
  <si>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31/12/2024 đến ngày 01/01/2025)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</si>
  <si>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31/12/2024 đến ngày 01/01/2025)</t>
    </r>
  </si>
  <si>
    <t xml:space="preserve"> Số liệu ngày 31/12/2024</t>
  </si>
  <si>
    <r>
      <rPr>
        <b/>
        <sz val="16"/>
        <rFont val="Times New Roman"/>
        <family val="1"/>
      </rPr>
      <t>THỐNG KÊ SỐ LIỆU RÀ SOÁT ĐIỂM NGUY CƠ</t>
    </r>
    <r>
      <rPr>
        <sz val="16"/>
        <rFont val="Times New Roman"/>
        <family val="1"/>
      </rPr>
      <t xml:space="preserve">
</t>
    </r>
    <r>
      <rPr>
        <i/>
        <sz val="16"/>
        <rFont val="Times New Roman"/>
        <family val="1"/>
      </rPr>
      <t>(Từ ngày 31/12/2024 đến ngày 01/01/2025)</t>
    </r>
  </si>
  <si>
    <r>
      <rPr>
        <b/>
        <sz val="16"/>
        <rFont val="Times New Roman"/>
        <family val="1"/>
      </rPr>
      <t>THỐNG KÊ SỐ LIỆU ĐỐI TƯỢNG BÁN LẺ</t>
    </r>
    <r>
      <rPr>
        <sz val="16"/>
        <rFont val="Times New Roman"/>
        <family val="1"/>
      </rPr>
      <t xml:space="preserve">
</t>
    </r>
    <r>
      <rPr>
        <i/>
        <sz val="16"/>
        <rFont val="Times New Roman"/>
        <family val="1"/>
      </rPr>
      <t>(Từ ngày 31/12/2024 đến ngày 01/01/2025)</t>
    </r>
  </si>
  <si>
    <t>đi vắng</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</si>
  <si>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31/12/2024 đến ngày 01/01/2025)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</si>
</sst>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zoomScale="70" zoomScaleNormal="70" zoomScaleSheetLayoutView="50" workbookViewId="0">
      <selection activeCell="M11" sqref="M11"/>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109</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110</v>
      </c>
      <c r="D5" s="81" t="s">
        <v>19</v>
      </c>
      <c r="E5" s="81" t="s">
        <v>20</v>
      </c>
      <c r="F5" s="81"/>
      <c r="G5" s="81"/>
      <c r="H5" s="81"/>
      <c r="I5" s="81"/>
      <c r="J5" s="81"/>
      <c r="K5" s="88" t="s">
        <v>111</v>
      </c>
      <c r="L5" s="89"/>
      <c r="M5" s="89"/>
      <c r="N5" s="92"/>
      <c r="O5" s="83" t="s">
        <v>110</v>
      </c>
      <c r="P5" s="81" t="s">
        <v>19</v>
      </c>
      <c r="Q5" s="79" t="s">
        <v>20</v>
      </c>
      <c r="R5" s="82"/>
      <c r="S5" s="82"/>
      <c r="T5" s="80"/>
      <c r="U5" s="88" t="s">
        <v>111</v>
      </c>
      <c r="V5" s="89"/>
      <c r="W5" s="89"/>
      <c r="X5" s="83" t="s">
        <v>110</v>
      </c>
      <c r="Y5" s="76" t="s">
        <v>19</v>
      </c>
      <c r="Z5" s="81" t="s">
        <v>20</v>
      </c>
      <c r="AA5" s="81"/>
      <c r="AB5" s="81"/>
      <c r="AC5" s="81"/>
      <c r="AD5" s="84" t="s">
        <v>111</v>
      </c>
      <c r="AE5" s="83" t="s">
        <v>110</v>
      </c>
      <c r="AF5" s="76" t="s">
        <v>19</v>
      </c>
      <c r="AG5" s="81" t="s">
        <v>20</v>
      </c>
      <c r="AH5" s="81"/>
      <c r="AI5" s="81"/>
      <c r="AJ5" s="81"/>
      <c r="AK5" s="84" t="s">
        <v>111</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16</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0</v>
      </c>
      <c r="D14" s="50">
        <v>1</v>
      </c>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1" t="s">
        <v>0</v>
      </c>
      <c r="B25" s="91"/>
      <c r="C25" s="54">
        <f t="shared" ref="C25:K25" si="9">SUM(C8:C24)</f>
        <v>82</v>
      </c>
      <c r="D25" s="54">
        <f t="shared" si="9"/>
        <v>1</v>
      </c>
      <c r="E25" s="54">
        <f t="shared" si="9"/>
        <v>0</v>
      </c>
      <c r="F25" s="54">
        <f t="shared" si="9"/>
        <v>0</v>
      </c>
      <c r="G25" s="54">
        <f t="shared" si="9"/>
        <v>0</v>
      </c>
      <c r="H25" s="54">
        <f t="shared" si="9"/>
        <v>0</v>
      </c>
      <c r="I25" s="54">
        <f t="shared" si="9"/>
        <v>0</v>
      </c>
      <c r="J25" s="54">
        <f t="shared" si="9"/>
        <v>0</v>
      </c>
      <c r="K25" s="54">
        <f t="shared" si="9"/>
        <v>83</v>
      </c>
      <c r="L25" s="54">
        <f t="shared" ref="L25:N25" si="10">SUM(L8:L24)</f>
        <v>83</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134</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4" t="s">
        <v>71</v>
      </c>
      <c r="D27" s="74"/>
      <c r="E27" s="74"/>
      <c r="F27" s="74"/>
      <c r="G27" s="74"/>
      <c r="H27" s="74"/>
      <c r="I27" s="74"/>
      <c r="J27" s="74"/>
      <c r="K27" s="55"/>
      <c r="L27" s="55"/>
      <c r="M27" s="55"/>
      <c r="N27" s="55"/>
      <c r="O27" s="55"/>
      <c r="P27" s="55"/>
      <c r="Q27" s="55"/>
      <c r="R27" s="55"/>
      <c r="S27" s="55"/>
      <c r="T27" s="55"/>
      <c r="U27" s="55"/>
      <c r="V27" s="55"/>
      <c r="W27" s="55"/>
      <c r="X27" s="55"/>
      <c r="Y27" s="55"/>
      <c r="Z27" s="55"/>
      <c r="AA27" s="55"/>
      <c r="AB27" s="55"/>
      <c r="AC27" s="55"/>
      <c r="AD27" s="74" t="s">
        <v>72</v>
      </c>
      <c r="AE27" s="74"/>
      <c r="AF27" s="74"/>
      <c r="AG27" s="74"/>
      <c r="AH27" s="74"/>
      <c r="AI27" s="74"/>
      <c r="AJ27" s="74"/>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0" t="s">
        <v>63</v>
      </c>
      <c r="C30" s="90"/>
      <c r="D30" s="90"/>
      <c r="E30" s="90"/>
      <c r="F30" s="90"/>
      <c r="G30" s="90"/>
      <c r="H30" s="90"/>
      <c r="I30" s="90"/>
      <c r="J30" s="90"/>
      <c r="K30" s="90"/>
      <c r="L30" s="90"/>
      <c r="M30" s="90"/>
      <c r="N30" s="90"/>
      <c r="O30" s="90"/>
      <c r="P30" s="90"/>
      <c r="Q30" s="90"/>
      <c r="R30" s="90"/>
      <c r="S30" s="90"/>
      <c r="T30" s="90"/>
      <c r="U30" s="90"/>
      <c r="V30" s="90"/>
      <c r="W30" s="90"/>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F1" zoomScale="80" zoomScaleNormal="80" zoomScaleSheetLayoutView="73" workbookViewId="0">
      <selection activeCell="I8" sqref="I8:I24"/>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120</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110</v>
      </c>
      <c r="D5" s="97" t="s">
        <v>19</v>
      </c>
      <c r="E5" s="97" t="s">
        <v>20</v>
      </c>
      <c r="F5" s="97"/>
      <c r="G5" s="97"/>
      <c r="H5" s="97"/>
      <c r="I5" s="105" t="s">
        <v>111</v>
      </c>
      <c r="J5" s="106"/>
      <c r="K5" s="107"/>
      <c r="L5" s="96" t="s">
        <v>110</v>
      </c>
      <c r="M5" s="97" t="s">
        <v>19</v>
      </c>
      <c r="N5" s="97" t="s">
        <v>20</v>
      </c>
      <c r="O5" s="97"/>
      <c r="P5" s="97"/>
      <c r="Q5" s="97"/>
      <c r="R5" s="98" t="s">
        <v>111</v>
      </c>
      <c r="S5" s="96" t="s">
        <v>110</v>
      </c>
      <c r="T5" s="97" t="s">
        <v>19</v>
      </c>
      <c r="U5" s="97" t="s">
        <v>20</v>
      </c>
      <c r="V5" s="97"/>
      <c r="W5" s="97"/>
      <c r="X5" s="97"/>
      <c r="Y5" s="98" t="s">
        <v>111</v>
      </c>
      <c r="Z5" s="96" t="s">
        <v>110</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98</v>
      </c>
      <c r="G7" s="34" t="s">
        <v>100</v>
      </c>
      <c r="H7" s="34" t="s">
        <v>103</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1</v>
      </c>
      <c r="D14" s="34"/>
      <c r="E14" s="34">
        <f t="shared" si="0"/>
        <v>1</v>
      </c>
      <c r="F14" s="34">
        <v>1</v>
      </c>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1</v>
      </c>
      <c r="AA14" s="36">
        <f t="shared" si="2"/>
        <v>0</v>
      </c>
      <c r="AB14" s="36">
        <f t="shared" si="3"/>
        <v>1</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7" t="s">
        <v>0</v>
      </c>
      <c r="B25" s="97"/>
      <c r="C25" s="31">
        <f>SUM(C8:C24)</f>
        <v>82</v>
      </c>
      <c r="D25" s="31">
        <f t="shared" ref="D25:AC25" si="11">SUM(D8:D24)</f>
        <v>0</v>
      </c>
      <c r="E25" s="31">
        <f t="shared" si="11"/>
        <v>1</v>
      </c>
      <c r="F25" s="31">
        <f t="shared" si="11"/>
        <v>1</v>
      </c>
      <c r="G25" s="31">
        <f t="shared" si="11"/>
        <v>0</v>
      </c>
      <c r="H25" s="31">
        <f t="shared" si="11"/>
        <v>0</v>
      </c>
      <c r="I25" s="31">
        <f t="shared" si="11"/>
        <v>81</v>
      </c>
      <c r="J25" s="31">
        <f t="shared" si="11"/>
        <v>81</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1</v>
      </c>
      <c r="AA25" s="31">
        <f t="shared" si="11"/>
        <v>0</v>
      </c>
      <c r="AB25" s="31">
        <f t="shared" si="11"/>
        <v>1</v>
      </c>
      <c r="AC25" s="31">
        <f t="shared" si="11"/>
        <v>83</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4" t="s">
        <v>71</v>
      </c>
      <c r="D27" s="74"/>
      <c r="E27" s="74"/>
      <c r="F27" s="74"/>
      <c r="G27" s="74"/>
      <c r="H27" s="74"/>
      <c r="I27" s="55"/>
      <c r="J27" s="55"/>
      <c r="K27" s="55"/>
      <c r="L27" s="55"/>
      <c r="M27" s="55"/>
      <c r="N27" s="55"/>
      <c r="O27" s="55"/>
      <c r="P27" s="55"/>
      <c r="Q27" s="55"/>
      <c r="R27" s="55"/>
      <c r="S27" s="55"/>
      <c r="T27" s="55"/>
      <c r="U27" s="74" t="s">
        <v>72</v>
      </c>
      <c r="V27" s="74"/>
      <c r="W27" s="74"/>
      <c r="X27" s="74"/>
      <c r="Y27" s="74"/>
      <c r="Z27" s="74"/>
      <c r="AA27" s="74"/>
      <c r="AB27" s="74"/>
      <c r="AC27" s="55"/>
      <c r="AD27" s="55"/>
      <c r="AE27" s="55"/>
      <c r="AF27" s="55"/>
      <c r="AG27" s="55"/>
      <c r="AH27" s="55"/>
    </row>
    <row r="28" spans="1:40" s="3" customFormat="1" ht="144" customHeight="1" x14ac:dyDescent="0.35">
      <c r="B28" s="90" t="s">
        <v>67</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H12" sqref="H12"/>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112</v>
      </c>
      <c r="B3" s="109"/>
      <c r="C3" s="109"/>
      <c r="D3" s="109"/>
      <c r="E3" s="109"/>
      <c r="F3" s="109"/>
      <c r="G3" s="109"/>
      <c r="H3" s="109"/>
      <c r="I3" s="109"/>
      <c r="J3" s="109"/>
      <c r="K3" s="109"/>
      <c r="L3" s="109"/>
      <c r="M3" s="109"/>
      <c r="N3" s="109"/>
    </row>
    <row r="4" spans="1:14" s="5" customFormat="1" ht="28.2" customHeight="1" x14ac:dyDescent="0.5">
      <c r="A4" s="102" t="s">
        <v>2</v>
      </c>
      <c r="B4" s="102" t="s">
        <v>1</v>
      </c>
      <c r="C4" s="96" t="s">
        <v>110</v>
      </c>
      <c r="D4" s="97" t="s">
        <v>19</v>
      </c>
      <c r="E4" s="97" t="s">
        <v>20</v>
      </c>
      <c r="F4" s="93" t="s">
        <v>53</v>
      </c>
      <c r="G4" s="94"/>
      <c r="H4" s="94"/>
      <c r="I4" s="94"/>
      <c r="J4" s="94"/>
      <c r="K4" s="94"/>
      <c r="L4" s="94"/>
      <c r="M4" s="95"/>
      <c r="N4" s="98" t="s">
        <v>111</v>
      </c>
    </row>
    <row r="5" spans="1:14" s="5" customFormat="1" ht="29.25" customHeight="1" x14ac:dyDescent="0.5">
      <c r="A5" s="102"/>
      <c r="B5" s="102"/>
      <c r="C5" s="96"/>
      <c r="D5" s="97"/>
      <c r="E5" s="97"/>
      <c r="F5" s="98" t="s">
        <v>96</v>
      </c>
      <c r="G5" s="98" t="s">
        <v>102</v>
      </c>
      <c r="H5" s="98" t="s">
        <v>119</v>
      </c>
      <c r="I5" s="98" t="s">
        <v>28</v>
      </c>
      <c r="J5" s="98" t="s">
        <v>28</v>
      </c>
      <c r="K5" s="98" t="s">
        <v>28</v>
      </c>
      <c r="L5" s="98" t="s">
        <v>27</v>
      </c>
      <c r="M5" s="98" t="s">
        <v>54</v>
      </c>
      <c r="N5" s="99"/>
    </row>
    <row r="6" spans="1:14" s="5" customFormat="1" ht="28.2"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36</v>
      </c>
      <c r="D7" s="34"/>
      <c r="E7" s="34">
        <v>5</v>
      </c>
      <c r="F7" s="34"/>
      <c r="G7" s="34"/>
      <c r="H7" s="34"/>
      <c r="I7" s="34"/>
      <c r="J7" s="34"/>
      <c r="K7" s="34"/>
      <c r="L7" s="34"/>
      <c r="M7" s="34"/>
      <c r="N7" s="31">
        <f>C7+D7-E7</f>
        <v>31</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15</v>
      </c>
      <c r="D13" s="34"/>
      <c r="E13" s="34">
        <f t="shared" si="0"/>
        <v>0</v>
      </c>
      <c r="F13" s="34"/>
      <c r="G13" s="34"/>
      <c r="H13" s="34"/>
      <c r="I13" s="34"/>
      <c r="J13" s="34"/>
      <c r="K13" s="34"/>
      <c r="L13" s="34"/>
      <c r="M13" s="34"/>
      <c r="N13" s="31">
        <f t="shared" si="1"/>
        <v>15</v>
      </c>
    </row>
    <row r="14" spans="1:14" s="5" customFormat="1" ht="21" customHeight="1" x14ac:dyDescent="0.5">
      <c r="A14" s="18">
        <v>8</v>
      </c>
      <c r="B14" s="68" t="s">
        <v>82</v>
      </c>
      <c r="C14" s="34">
        <v>20</v>
      </c>
      <c r="D14" s="34"/>
      <c r="E14" s="34">
        <f t="shared" si="0"/>
        <v>0</v>
      </c>
      <c r="F14" s="34"/>
      <c r="G14" s="34"/>
      <c r="H14" s="34"/>
      <c r="I14" s="34"/>
      <c r="J14" s="34"/>
      <c r="K14" s="34"/>
      <c r="L14" s="34"/>
      <c r="M14" s="34"/>
      <c r="N14" s="31">
        <f t="shared" si="1"/>
        <v>20</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7" t="s">
        <v>0</v>
      </c>
      <c r="B24" s="97"/>
      <c r="C24" s="31">
        <f>SUM(C7:C23)</f>
        <v>526</v>
      </c>
      <c r="D24" s="31">
        <f t="shared" ref="D24:N24" si="2">SUM(D7:D23)</f>
        <v>0</v>
      </c>
      <c r="E24" s="31">
        <f t="shared" si="2"/>
        <v>5</v>
      </c>
      <c r="F24" s="31">
        <f t="shared" si="2"/>
        <v>0</v>
      </c>
      <c r="G24" s="31">
        <f t="shared" si="2"/>
        <v>0</v>
      </c>
      <c r="H24" s="31">
        <f t="shared" si="2"/>
        <v>0</v>
      </c>
      <c r="I24" s="31">
        <f t="shared" si="2"/>
        <v>0</v>
      </c>
      <c r="J24" s="31">
        <f t="shared" si="2"/>
        <v>0</v>
      </c>
      <c r="K24" s="31">
        <f t="shared" si="2"/>
        <v>0</v>
      </c>
      <c r="L24" s="31">
        <f t="shared" si="2"/>
        <v>0</v>
      </c>
      <c r="M24" s="31">
        <f t="shared" si="2"/>
        <v>0</v>
      </c>
      <c r="N24" s="31">
        <f t="shared" si="2"/>
        <v>521</v>
      </c>
    </row>
    <row r="25" spans="1:14" s="3" customFormat="1" ht="47.25" customHeight="1" x14ac:dyDescent="0.35">
      <c r="B25" s="108" t="s">
        <v>71</v>
      </c>
      <c r="C25" s="108"/>
      <c r="D25" s="108"/>
      <c r="E25" s="108"/>
      <c r="F25" s="55"/>
      <c r="G25" s="74" t="s">
        <v>72</v>
      </c>
      <c r="H25" s="74"/>
      <c r="I25" s="74"/>
      <c r="J25" s="74"/>
      <c r="K25" s="74"/>
      <c r="L25" s="74"/>
      <c r="M25" s="74"/>
      <c r="N25" s="74"/>
    </row>
    <row r="26" spans="1:14" s="3" customFormat="1" ht="111" customHeight="1" x14ac:dyDescent="0.35">
      <c r="B26" s="90" t="s">
        <v>68</v>
      </c>
      <c r="C26" s="90"/>
      <c r="D26" s="90"/>
      <c r="E26" s="90"/>
      <c r="F26" s="90"/>
      <c r="G26" s="90"/>
      <c r="H26" s="90"/>
      <c r="I26" s="90"/>
      <c r="J26" s="90"/>
      <c r="K26" s="90"/>
      <c r="L26" s="90"/>
      <c r="M26" s="90"/>
      <c r="N26" s="90"/>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113</v>
      </c>
      <c r="B3" s="111"/>
      <c r="C3" s="111"/>
      <c r="D3" s="111"/>
      <c r="E3" s="111"/>
      <c r="F3" s="111"/>
      <c r="G3" s="111"/>
      <c r="H3" s="111"/>
      <c r="I3" s="111"/>
      <c r="J3" s="111"/>
      <c r="K3" s="111"/>
      <c r="L3" s="6"/>
      <c r="M3" s="6"/>
    </row>
    <row r="4" spans="1:14" s="9" customFormat="1" ht="21" x14ac:dyDescent="0.4">
      <c r="A4" s="101" t="s">
        <v>2</v>
      </c>
      <c r="B4" s="101" t="s">
        <v>1</v>
      </c>
      <c r="C4" s="96" t="s">
        <v>110</v>
      </c>
      <c r="D4" s="112" t="s">
        <v>19</v>
      </c>
      <c r="E4" s="112" t="s">
        <v>20</v>
      </c>
      <c r="F4" s="112"/>
      <c r="G4" s="112"/>
      <c r="H4" s="112"/>
      <c r="I4" s="97" t="s">
        <v>111</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H6" sqref="H6"/>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114</v>
      </c>
      <c r="B3" s="109"/>
      <c r="C3" s="109"/>
      <c r="D3" s="109"/>
      <c r="E3" s="109"/>
      <c r="F3" s="109"/>
      <c r="G3" s="109"/>
      <c r="H3" s="109"/>
      <c r="I3" s="109"/>
      <c r="J3" s="109"/>
      <c r="K3" s="109"/>
      <c r="L3" s="109"/>
      <c r="M3" s="109"/>
      <c r="N3" s="109"/>
    </row>
    <row r="4" spans="1:30" s="5" customFormat="1" ht="33.75" customHeight="1" x14ac:dyDescent="0.5">
      <c r="A4" s="101" t="s">
        <v>2</v>
      </c>
      <c r="B4" s="101" t="s">
        <v>1</v>
      </c>
      <c r="C4" s="96" t="s">
        <v>110</v>
      </c>
      <c r="D4" s="97" t="s">
        <v>19</v>
      </c>
      <c r="E4" s="97" t="s">
        <v>20</v>
      </c>
      <c r="F4" s="97" t="s">
        <v>53</v>
      </c>
      <c r="G4" s="97"/>
      <c r="H4" s="97"/>
      <c r="I4" s="97"/>
      <c r="J4" s="97"/>
      <c r="K4" s="97"/>
      <c r="L4" s="97"/>
      <c r="M4" s="97"/>
      <c r="N4" s="96" t="s">
        <v>111</v>
      </c>
    </row>
    <row r="5" spans="1:30" s="5" customFormat="1" ht="28.2" x14ac:dyDescent="0.5">
      <c r="A5" s="102"/>
      <c r="B5" s="102"/>
      <c r="C5" s="98"/>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115</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116</v>
      </c>
      <c r="D5" s="113" t="s">
        <v>19</v>
      </c>
      <c r="E5" s="117" t="s">
        <v>20</v>
      </c>
      <c r="F5" s="118"/>
      <c r="G5" s="118"/>
      <c r="H5" s="119"/>
      <c r="I5" s="120" t="s">
        <v>111</v>
      </c>
      <c r="J5" s="120" t="s">
        <v>116</v>
      </c>
      <c r="K5" s="113" t="s">
        <v>19</v>
      </c>
      <c r="L5" s="117" t="s">
        <v>20</v>
      </c>
      <c r="M5" s="118"/>
      <c r="N5" s="118"/>
      <c r="O5" s="119"/>
      <c r="P5" s="120" t="s">
        <v>111</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99</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zoomScale="110" zoomScaleNormal="110" zoomScaleSheetLayoutView="70" workbookViewId="0">
      <selection activeCell="I5" sqref="I5:I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117</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116</v>
      </c>
      <c r="D5" s="113" t="s">
        <v>19</v>
      </c>
      <c r="E5" s="117" t="s">
        <v>20</v>
      </c>
      <c r="F5" s="118"/>
      <c r="G5" s="118"/>
      <c r="H5" s="119"/>
      <c r="I5" s="120" t="s">
        <v>111</v>
      </c>
      <c r="J5" s="120" t="s">
        <v>116</v>
      </c>
      <c r="K5" s="113" t="s">
        <v>19</v>
      </c>
      <c r="L5" s="117" t="s">
        <v>20</v>
      </c>
      <c r="M5" s="118"/>
      <c r="N5" s="118"/>
      <c r="O5" s="119"/>
      <c r="P5" s="120" t="s">
        <v>111</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52.2" x14ac:dyDescent="0.35">
      <c r="A7" s="116"/>
      <c r="B7" s="116"/>
      <c r="C7" s="120"/>
      <c r="D7" s="116"/>
      <c r="E7" s="116"/>
      <c r="F7" s="37" t="s">
        <v>31</v>
      </c>
      <c r="G7" s="37" t="s">
        <v>32</v>
      </c>
      <c r="H7" s="37" t="s">
        <v>31</v>
      </c>
      <c r="I7" s="120"/>
      <c r="J7" s="120"/>
      <c r="K7" s="116"/>
      <c r="L7" s="116"/>
      <c r="M7" s="37" t="s">
        <v>95</v>
      </c>
      <c r="N7" s="37" t="s">
        <v>31</v>
      </c>
      <c r="O7" s="37" t="s">
        <v>33</v>
      </c>
      <c r="P7" s="120"/>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F9" sqref="F9"/>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118</v>
      </c>
      <c r="B3" s="121"/>
      <c r="C3" s="121"/>
      <c r="D3" s="121"/>
      <c r="E3" s="121"/>
      <c r="F3" s="121"/>
      <c r="G3" s="121"/>
      <c r="H3" s="121"/>
      <c r="I3" s="121"/>
      <c r="J3" s="12"/>
      <c r="K3" s="12"/>
    </row>
    <row r="4" spans="1:17" s="24" customFormat="1" ht="18" customHeight="1" x14ac:dyDescent="0.35">
      <c r="A4" s="113" t="s">
        <v>2</v>
      </c>
      <c r="B4" s="113" t="s">
        <v>1</v>
      </c>
      <c r="C4" s="120" t="s">
        <v>116</v>
      </c>
      <c r="D4" s="113" t="s">
        <v>19</v>
      </c>
      <c r="E4" s="117" t="s">
        <v>20</v>
      </c>
      <c r="F4" s="118"/>
      <c r="G4" s="118"/>
      <c r="H4" s="119"/>
      <c r="I4" s="120" t="s">
        <v>111</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104</v>
      </c>
      <c r="G6" s="37" t="s">
        <v>26</v>
      </c>
      <c r="H6" s="37" t="s">
        <v>31</v>
      </c>
      <c r="I6" s="120"/>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7" t="s">
        <v>0</v>
      </c>
      <c r="B15" s="119"/>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topLeftCell="B3" zoomScale="80" zoomScaleNormal="80" workbookViewId="0">
      <selection activeCell="S9" sqref="S9"/>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3" t="s">
        <v>93</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105</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106</v>
      </c>
      <c r="D4" s="96"/>
      <c r="E4" s="96"/>
      <c r="F4" s="96"/>
      <c r="G4" s="96"/>
      <c r="H4" s="96"/>
      <c r="I4" s="96"/>
      <c r="J4" s="96"/>
      <c r="K4" s="96"/>
      <c r="L4" s="105" t="s">
        <v>107</v>
      </c>
      <c r="M4" s="106"/>
      <c r="N4" s="106"/>
      <c r="O4" s="106"/>
      <c r="P4" s="107"/>
      <c r="Q4" s="128" t="s">
        <v>108</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53</v>
      </c>
      <c r="M7" s="62">
        <v>12</v>
      </c>
      <c r="N7" s="72">
        <f t="shared" ref="N7:N18" si="3">M7/L7</f>
        <v>0.22641509433962265</v>
      </c>
      <c r="O7" s="39">
        <f>L7-M7</f>
        <v>41</v>
      </c>
      <c r="P7" s="72">
        <f t="shared" ref="P7:P18" si="4">O7/L7</f>
        <v>0.77358490566037741</v>
      </c>
      <c r="Q7" s="60">
        <v>2</v>
      </c>
      <c r="R7" s="62"/>
      <c r="S7" s="72"/>
      <c r="T7" s="39">
        <v>2</v>
      </c>
      <c r="U7" s="61">
        <f>T7/Q7</f>
        <v>1</v>
      </c>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c r="U9" s="61"/>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61"/>
    </row>
    <row r="11" spans="1:21" s="29" customFormat="1" ht="18" x14ac:dyDescent="0.35">
      <c r="A11" s="19">
        <v>5</v>
      </c>
      <c r="B11" s="64" t="s">
        <v>79</v>
      </c>
      <c r="C11" s="59">
        <v>75</v>
      </c>
      <c r="D11" s="59">
        <v>16</v>
      </c>
      <c r="E11" s="60">
        <v>91</v>
      </c>
      <c r="F11" s="60">
        <f t="shared" si="7"/>
        <v>63</v>
      </c>
      <c r="G11" s="71">
        <f t="shared" si="0"/>
        <v>0.69230769230769229</v>
      </c>
      <c r="H11" s="62">
        <v>10</v>
      </c>
      <c r="I11" s="72">
        <f t="shared" si="1"/>
        <v>0.15873015873015872</v>
      </c>
      <c r="J11" s="39">
        <f t="shared" si="5"/>
        <v>53</v>
      </c>
      <c r="K11" s="72">
        <f t="shared" si="2"/>
        <v>0.84126984126984128</v>
      </c>
      <c r="L11" s="60">
        <v>63</v>
      </c>
      <c r="M11" s="62">
        <v>12</v>
      </c>
      <c r="N11" s="72">
        <f t="shared" si="3"/>
        <v>0.19047619047619047</v>
      </c>
      <c r="O11" s="39">
        <f t="shared" si="6"/>
        <v>51</v>
      </c>
      <c r="P11" s="72">
        <f t="shared" si="4"/>
        <v>0.80952380952380953</v>
      </c>
      <c r="Q11" s="60"/>
      <c r="R11" s="62"/>
      <c r="S11" s="72"/>
      <c r="T11" s="39"/>
      <c r="U11" s="61"/>
    </row>
    <row r="12" spans="1:21" s="29" customFormat="1" ht="18" x14ac:dyDescent="0.35">
      <c r="A12" s="19">
        <v>6</v>
      </c>
      <c r="B12" s="64" t="s">
        <v>80</v>
      </c>
      <c r="C12" s="59">
        <v>27</v>
      </c>
      <c r="D12" s="59">
        <v>8</v>
      </c>
      <c r="E12" s="60">
        <v>35</v>
      </c>
      <c r="F12" s="60">
        <f t="shared" si="7"/>
        <v>37</v>
      </c>
      <c r="G12" s="71">
        <f t="shared" si="0"/>
        <v>1.0571428571428572</v>
      </c>
      <c r="H12" s="62">
        <v>4</v>
      </c>
      <c r="I12" s="72">
        <f t="shared" si="1"/>
        <v>0.10810810810810811</v>
      </c>
      <c r="J12" s="39">
        <f t="shared" si="5"/>
        <v>33</v>
      </c>
      <c r="K12" s="72">
        <f t="shared" si="2"/>
        <v>0.89189189189189189</v>
      </c>
      <c r="L12" s="60">
        <v>37</v>
      </c>
      <c r="M12" s="62">
        <v>4</v>
      </c>
      <c r="N12" s="72">
        <f t="shared" si="3"/>
        <v>0.10810810810810811</v>
      </c>
      <c r="O12" s="39">
        <f t="shared" si="6"/>
        <v>33</v>
      </c>
      <c r="P12" s="72">
        <f t="shared" si="4"/>
        <v>0.89189189189189189</v>
      </c>
      <c r="Q12" s="60"/>
      <c r="R12" s="62"/>
      <c r="S12" s="72"/>
      <c r="T12" s="39"/>
      <c r="U12" s="61"/>
    </row>
    <row r="13" spans="1:21" s="29" customFormat="1" ht="18" x14ac:dyDescent="0.35">
      <c r="A13" s="19">
        <v>7</v>
      </c>
      <c r="B13" s="64" t="s">
        <v>81</v>
      </c>
      <c r="C13" s="59">
        <v>5</v>
      </c>
      <c r="D13" s="59">
        <v>12</v>
      </c>
      <c r="E13" s="60">
        <v>17</v>
      </c>
      <c r="F13" s="60">
        <f t="shared" si="7"/>
        <v>13</v>
      </c>
      <c r="G13" s="71">
        <f t="shared" si="0"/>
        <v>0.76470588235294112</v>
      </c>
      <c r="H13" s="62">
        <v>2</v>
      </c>
      <c r="I13" s="72">
        <f t="shared" si="1"/>
        <v>0.15384615384615385</v>
      </c>
      <c r="J13" s="39">
        <f t="shared" si="5"/>
        <v>11</v>
      </c>
      <c r="K13" s="72">
        <f t="shared" si="2"/>
        <v>0.84615384615384615</v>
      </c>
      <c r="L13" s="60">
        <v>12</v>
      </c>
      <c r="M13" s="62">
        <v>3</v>
      </c>
      <c r="N13" s="72">
        <f t="shared" si="3"/>
        <v>0.25</v>
      </c>
      <c r="O13" s="39">
        <f t="shared" si="6"/>
        <v>9</v>
      </c>
      <c r="P13" s="72">
        <f t="shared" si="4"/>
        <v>0.75</v>
      </c>
      <c r="Q13" s="60">
        <v>1</v>
      </c>
      <c r="R13" s="62">
        <v>1</v>
      </c>
      <c r="S13" s="72">
        <f>R13/Q13</f>
        <v>1</v>
      </c>
      <c r="T13" s="39"/>
      <c r="U13" s="61"/>
    </row>
    <row r="14" spans="1:21" s="29" customFormat="1" ht="18" x14ac:dyDescent="0.35">
      <c r="A14" s="19">
        <v>8</v>
      </c>
      <c r="B14" s="64" t="s">
        <v>82</v>
      </c>
      <c r="C14" s="59">
        <v>11</v>
      </c>
      <c r="D14" s="59">
        <v>24</v>
      </c>
      <c r="E14" s="60">
        <v>35</v>
      </c>
      <c r="F14" s="60">
        <f t="shared" si="7"/>
        <v>36</v>
      </c>
      <c r="G14" s="71">
        <f t="shared" si="0"/>
        <v>1.0285714285714285</v>
      </c>
      <c r="H14" s="62">
        <v>6</v>
      </c>
      <c r="I14" s="72">
        <f t="shared" si="1"/>
        <v>0.16666666666666666</v>
      </c>
      <c r="J14" s="39">
        <f t="shared" si="5"/>
        <v>30</v>
      </c>
      <c r="K14" s="72">
        <f t="shared" si="2"/>
        <v>0.83333333333333337</v>
      </c>
      <c r="L14" s="60">
        <v>36</v>
      </c>
      <c r="M14" s="62">
        <v>10</v>
      </c>
      <c r="N14" s="72">
        <f t="shared" si="3"/>
        <v>0.27777777777777779</v>
      </c>
      <c r="O14" s="39">
        <f t="shared" si="6"/>
        <v>26</v>
      </c>
      <c r="P14" s="72">
        <f t="shared" si="4"/>
        <v>0.72222222222222221</v>
      </c>
      <c r="Q14" s="60"/>
      <c r="R14" s="62"/>
      <c r="S14" s="72"/>
      <c r="T14" s="39"/>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49</v>
      </c>
      <c r="M15" s="62">
        <v>5</v>
      </c>
      <c r="N15" s="72">
        <f t="shared" si="3"/>
        <v>0.10204081632653061</v>
      </c>
      <c r="O15" s="39">
        <f t="shared" si="6"/>
        <v>44</v>
      </c>
      <c r="P15" s="72">
        <f t="shared" si="4"/>
        <v>0.89795918367346939</v>
      </c>
      <c r="Q15" s="60"/>
      <c r="R15" s="62"/>
      <c r="S15" s="72"/>
      <c r="T15" s="39"/>
      <c r="U15" s="61"/>
    </row>
    <row r="16" spans="1:21" s="29" customFormat="1" ht="18" x14ac:dyDescent="0.35">
      <c r="A16" s="19">
        <v>10</v>
      </c>
      <c r="B16" s="64" t="s">
        <v>84</v>
      </c>
      <c r="C16" s="59">
        <v>21</v>
      </c>
      <c r="D16" s="59">
        <v>10</v>
      </c>
      <c r="E16" s="60">
        <v>31</v>
      </c>
      <c r="F16" s="60">
        <f t="shared" si="7"/>
        <v>30</v>
      </c>
      <c r="G16" s="71">
        <f t="shared" si="0"/>
        <v>0.967741935483871</v>
      </c>
      <c r="H16" s="62">
        <v>3</v>
      </c>
      <c r="I16" s="72">
        <f t="shared" si="1"/>
        <v>0.1</v>
      </c>
      <c r="J16" s="39">
        <f t="shared" si="5"/>
        <v>27</v>
      </c>
      <c r="K16" s="72">
        <f t="shared" si="2"/>
        <v>0.9</v>
      </c>
      <c r="L16" s="60">
        <v>30</v>
      </c>
      <c r="M16" s="62">
        <v>4</v>
      </c>
      <c r="N16" s="72">
        <f t="shared" si="3"/>
        <v>0.13333333333333333</v>
      </c>
      <c r="O16" s="39">
        <f t="shared" si="6"/>
        <v>26</v>
      </c>
      <c r="P16" s="72">
        <f t="shared" si="4"/>
        <v>0.8666666666666667</v>
      </c>
      <c r="Q16" s="60"/>
      <c r="R16" s="62"/>
      <c r="S16" s="72"/>
      <c r="T16" s="39"/>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c r="U17" s="61"/>
    </row>
    <row r="18" spans="1:23" s="29" customFormat="1" ht="18" x14ac:dyDescent="0.35">
      <c r="A18" s="19">
        <v>12</v>
      </c>
      <c r="B18" s="64" t="s">
        <v>86</v>
      </c>
      <c r="C18" s="59">
        <v>38</v>
      </c>
      <c r="D18" s="59">
        <v>8</v>
      </c>
      <c r="E18" s="60">
        <v>46</v>
      </c>
      <c r="F18" s="60">
        <f t="shared" si="7"/>
        <v>46</v>
      </c>
      <c r="G18" s="71">
        <f t="shared" si="0"/>
        <v>1</v>
      </c>
      <c r="H18" s="62">
        <v>10</v>
      </c>
      <c r="I18" s="72">
        <f t="shared" si="1"/>
        <v>0.21739130434782608</v>
      </c>
      <c r="J18" s="39">
        <f t="shared" si="5"/>
        <v>36</v>
      </c>
      <c r="K18" s="72">
        <f t="shared" si="2"/>
        <v>0.78260869565217395</v>
      </c>
      <c r="L18" s="60">
        <v>46</v>
      </c>
      <c r="M18" s="62">
        <v>13</v>
      </c>
      <c r="N18" s="72">
        <f t="shared" si="3"/>
        <v>0.28260869565217389</v>
      </c>
      <c r="O18" s="39">
        <f t="shared" si="6"/>
        <v>33</v>
      </c>
      <c r="P18" s="72">
        <f t="shared" si="4"/>
        <v>0.71739130434782605</v>
      </c>
      <c r="Q18" s="60"/>
      <c r="R18" s="62"/>
      <c r="S18" s="72"/>
      <c r="T18" s="39"/>
      <c r="U18" s="61"/>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61"/>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61"/>
    </row>
    <row r="21" spans="1:23" s="30" customFormat="1" ht="18" x14ac:dyDescent="0.35">
      <c r="A21" s="19">
        <v>15</v>
      </c>
      <c r="B21" s="64" t="s">
        <v>89</v>
      </c>
      <c r="C21" s="59">
        <v>17</v>
      </c>
      <c r="D21" s="59">
        <v>22</v>
      </c>
      <c r="E21" s="60">
        <v>39</v>
      </c>
      <c r="F21" s="60">
        <f t="shared" si="7"/>
        <v>34</v>
      </c>
      <c r="G21" s="71">
        <f t="shared" si="8"/>
        <v>0.87179487179487181</v>
      </c>
      <c r="H21" s="62">
        <v>4</v>
      </c>
      <c r="I21" s="72">
        <f t="shared" si="11"/>
        <v>0.11764705882352941</v>
      </c>
      <c r="J21" s="39">
        <f t="shared" si="5"/>
        <v>30</v>
      </c>
      <c r="K21" s="72">
        <f t="shared" si="12"/>
        <v>0.88235294117647056</v>
      </c>
      <c r="L21" s="60">
        <v>34</v>
      </c>
      <c r="M21" s="62">
        <v>5</v>
      </c>
      <c r="N21" s="72">
        <f t="shared" si="9"/>
        <v>0.14705882352941177</v>
      </c>
      <c r="O21" s="39">
        <f t="shared" si="6"/>
        <v>29</v>
      </c>
      <c r="P21" s="72">
        <f t="shared" si="10"/>
        <v>0.8529411764705882</v>
      </c>
      <c r="Q21" s="60"/>
      <c r="R21" s="62"/>
      <c r="S21" s="72"/>
      <c r="T21" s="39"/>
      <c r="U21" s="61"/>
      <c r="V21" s="29"/>
      <c r="W21" s="29"/>
    </row>
    <row r="22" spans="1:23" s="29" customFormat="1" ht="18" x14ac:dyDescent="0.35">
      <c r="A22" s="19">
        <v>16</v>
      </c>
      <c r="B22" s="64" t="s">
        <v>90</v>
      </c>
      <c r="C22" s="59">
        <v>19</v>
      </c>
      <c r="D22" s="59"/>
      <c r="E22" s="60">
        <v>19</v>
      </c>
      <c r="F22" s="60">
        <f t="shared" si="7"/>
        <v>19</v>
      </c>
      <c r="G22" s="71">
        <f t="shared" si="8"/>
        <v>1</v>
      </c>
      <c r="H22" s="62">
        <v>0</v>
      </c>
      <c r="I22" s="72">
        <f t="shared" si="11"/>
        <v>0</v>
      </c>
      <c r="J22" s="39">
        <f t="shared" si="5"/>
        <v>19</v>
      </c>
      <c r="K22" s="72">
        <f t="shared" si="12"/>
        <v>1</v>
      </c>
      <c r="L22" s="60">
        <v>19</v>
      </c>
      <c r="M22" s="62">
        <v>1</v>
      </c>
      <c r="N22" s="72">
        <f t="shared" si="9"/>
        <v>5.2631578947368418E-2</v>
      </c>
      <c r="O22" s="39">
        <f t="shared" si="6"/>
        <v>18</v>
      </c>
      <c r="P22" s="72">
        <f t="shared" si="10"/>
        <v>0.94736842105263153</v>
      </c>
      <c r="Q22" s="60"/>
      <c r="R22" s="62"/>
      <c r="S22" s="72"/>
      <c r="T22" s="39"/>
      <c r="U22" s="61"/>
    </row>
    <row r="23" spans="1:23" s="29" customFormat="1" ht="18" x14ac:dyDescent="0.35">
      <c r="A23" s="19">
        <v>17</v>
      </c>
      <c r="B23" s="64" t="s">
        <v>91</v>
      </c>
      <c r="C23" s="59">
        <v>129</v>
      </c>
      <c r="D23" s="59"/>
      <c r="E23" s="60">
        <v>129</v>
      </c>
      <c r="F23" s="60">
        <f t="shared" ref="F23:F24" si="13">L23+Q23</f>
        <v>102</v>
      </c>
      <c r="G23" s="71">
        <f t="shared" ref="G23:G24" si="14">F23/E23</f>
        <v>0.79069767441860461</v>
      </c>
      <c r="H23" s="62">
        <v>34</v>
      </c>
      <c r="I23" s="72">
        <f t="shared" ref="I23:I24" si="15">H23/F23</f>
        <v>0.33333333333333331</v>
      </c>
      <c r="J23" s="39">
        <f t="shared" ref="J23:J24" si="16">F23-H23</f>
        <v>68</v>
      </c>
      <c r="K23" s="72">
        <f t="shared" ref="K23:K24" si="17">J23/F23</f>
        <v>0.66666666666666663</v>
      </c>
      <c r="L23" s="60">
        <v>102</v>
      </c>
      <c r="M23" s="62">
        <v>46</v>
      </c>
      <c r="N23" s="72">
        <f t="shared" ref="N23" si="18">M23/L23</f>
        <v>0.45098039215686275</v>
      </c>
      <c r="O23" s="39">
        <f t="shared" ref="O23" si="19">L23-M23</f>
        <v>56</v>
      </c>
      <c r="P23" s="72">
        <f t="shared" ref="P23" si="20">O23/L23</f>
        <v>0.5490196078431373</v>
      </c>
      <c r="Q23" s="60"/>
      <c r="R23" s="62"/>
      <c r="S23" s="61"/>
      <c r="T23" s="62"/>
      <c r="U23" s="61"/>
    </row>
    <row r="24" spans="1:23" s="30" customFormat="1" ht="18" x14ac:dyDescent="0.35">
      <c r="A24" s="19">
        <v>18</v>
      </c>
      <c r="B24" s="64" t="s">
        <v>94</v>
      </c>
      <c r="C24" s="59">
        <v>0</v>
      </c>
      <c r="D24" s="59">
        <v>8</v>
      </c>
      <c r="E24" s="60">
        <f>D24</f>
        <v>8</v>
      </c>
      <c r="F24" s="60">
        <f t="shared" si="13"/>
        <v>11</v>
      </c>
      <c r="G24" s="71">
        <f t="shared" si="14"/>
        <v>1.375</v>
      </c>
      <c r="H24" s="62">
        <v>0</v>
      </c>
      <c r="I24" s="72">
        <f t="shared" si="15"/>
        <v>0</v>
      </c>
      <c r="J24" s="39">
        <f t="shared" si="16"/>
        <v>11</v>
      </c>
      <c r="K24" s="72">
        <f t="shared" si="17"/>
        <v>1</v>
      </c>
      <c r="L24" s="60">
        <v>11</v>
      </c>
      <c r="M24" s="62">
        <v>5</v>
      </c>
      <c r="N24" s="72">
        <f t="shared" si="9"/>
        <v>0.45454545454545453</v>
      </c>
      <c r="O24" s="39">
        <f t="shared" si="6"/>
        <v>6</v>
      </c>
      <c r="P24" s="72">
        <f t="shared" si="10"/>
        <v>0.54545454545454541</v>
      </c>
      <c r="Q24" s="60"/>
      <c r="R24" s="62"/>
      <c r="S24" s="61"/>
      <c r="T24" s="62"/>
      <c r="U24" s="61"/>
      <c r="V24" s="29"/>
      <c r="W24" s="29"/>
    </row>
    <row r="25" spans="1:23" s="30" customFormat="1" ht="36.75" customHeight="1" x14ac:dyDescent="0.35">
      <c r="A25" s="96" t="s">
        <v>5</v>
      </c>
      <c r="B25" s="96"/>
      <c r="C25" s="31">
        <f>SUM(C7:C24)</f>
        <v>518</v>
      </c>
      <c r="D25" s="31">
        <f t="shared" ref="D25:T25" si="21">SUM(D7:D24)</f>
        <v>194</v>
      </c>
      <c r="E25" s="31">
        <f t="shared" si="21"/>
        <v>712</v>
      </c>
      <c r="F25" s="31">
        <f t="shared" si="21"/>
        <v>636</v>
      </c>
      <c r="G25" s="63">
        <f>F25/E25</f>
        <v>0.8932584269662921</v>
      </c>
      <c r="H25" s="31">
        <f t="shared" si="21"/>
        <v>102</v>
      </c>
      <c r="I25" s="63">
        <f>H25/F25</f>
        <v>0.16037735849056603</v>
      </c>
      <c r="J25" s="31">
        <f t="shared" si="21"/>
        <v>534</v>
      </c>
      <c r="K25" s="63">
        <f>J25/F25</f>
        <v>0.839622641509434</v>
      </c>
      <c r="L25" s="31">
        <f t="shared" si="21"/>
        <v>659</v>
      </c>
      <c r="M25" s="31">
        <f t="shared" si="21"/>
        <v>142</v>
      </c>
      <c r="N25" s="63">
        <f>M25/L25</f>
        <v>0.21547799696509864</v>
      </c>
      <c r="O25" s="31">
        <f t="shared" si="21"/>
        <v>517</v>
      </c>
      <c r="P25" s="63">
        <f>O25/L25</f>
        <v>0.78452200303490138</v>
      </c>
      <c r="Q25" s="31">
        <f t="shared" si="21"/>
        <v>3</v>
      </c>
      <c r="R25" s="31">
        <f t="shared" si="21"/>
        <v>1</v>
      </c>
      <c r="S25" s="61">
        <f>R25/Q25</f>
        <v>0.33333333333333331</v>
      </c>
      <c r="T25" s="31">
        <f t="shared" si="21"/>
        <v>2</v>
      </c>
      <c r="U25" s="63">
        <f>T25/Q25</f>
        <v>0.66666666666666663</v>
      </c>
    </row>
    <row r="26" spans="1:23" s="29" customFormat="1" ht="36.75" customHeight="1" x14ac:dyDescent="0.35">
      <c r="A26" s="124" t="s">
        <v>70</v>
      </c>
      <c r="B26" s="124"/>
      <c r="C26" s="124"/>
      <c r="D26" s="124"/>
      <c r="E26" s="124"/>
      <c r="F26" s="124"/>
      <c r="G26" s="124"/>
      <c r="H26" s="124"/>
      <c r="I26" s="124"/>
      <c r="J26" s="124"/>
      <c r="K26" s="124"/>
      <c r="L26" s="124"/>
      <c r="M26" s="124"/>
      <c r="N26" s="124"/>
      <c r="O26" s="124"/>
      <c r="P26" s="124"/>
      <c r="Q26" s="124"/>
      <c r="R26" s="124"/>
      <c r="S26" s="124"/>
      <c r="T26" s="124"/>
      <c r="U26" s="124"/>
    </row>
    <row r="27" spans="1:23" s="8" customFormat="1" ht="42" customHeight="1" x14ac:dyDescent="0.3">
      <c r="A27" s="74" t="s">
        <v>71</v>
      </c>
      <c r="B27" s="74"/>
      <c r="C27" s="74"/>
      <c r="D27" s="74"/>
      <c r="E27" s="74"/>
      <c r="F27" s="74"/>
      <c r="G27" s="74"/>
      <c r="H27" s="74"/>
      <c r="I27" s="74"/>
      <c r="J27" s="74"/>
      <c r="K27" s="74"/>
      <c r="L27" s="74"/>
      <c r="M27" s="74"/>
      <c r="N27" s="74" t="s">
        <v>72</v>
      </c>
      <c r="O27" s="74"/>
      <c r="P27" s="74"/>
      <c r="Q27" s="74"/>
      <c r="R27" s="74"/>
      <c r="S27" s="74"/>
      <c r="T27" s="74"/>
      <c r="U27" s="74"/>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2025-01-08T07:48:54Z</cp:lastPrinted>
  <dcterms:created xsi:type="dcterms:W3CDTF">2024-10-29T22:43:19Z</dcterms:created>
  <dcterms:modified xsi:type="dcterms:W3CDTF">2025-01-08T07:48:58Z</dcterms:modified>
</cp:coreProperties>
</file>